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2024" sheetId="1" r:id="rId1"/>
    <sheet name="2025" sheetId="2" r:id="rId2"/>
  </sheets>
  <calcPr calcId="124519"/>
</workbook>
</file>

<file path=xl/calcChain.xml><?xml version="1.0" encoding="utf-8"?>
<calcChain xmlns="http://schemas.openxmlformats.org/spreadsheetml/2006/main">
  <c r="C28" i="2"/>
  <c r="C27"/>
  <c r="C47" i="1"/>
  <c r="C23" i="2"/>
  <c r="B4"/>
  <c r="C46" i="1"/>
  <c r="C41"/>
  <c r="B18"/>
  <c r="C24" i="2"/>
  <c r="C42" i="1"/>
  <c r="C35"/>
  <c r="C34"/>
  <c r="B17"/>
  <c r="C31"/>
  <c r="C24"/>
  <c r="C30"/>
  <c r="B16"/>
  <c r="C23"/>
  <c r="B14"/>
  <c r="C26"/>
  <c r="C25"/>
  <c r="C48" l="1"/>
  <c r="C19" i="2" s="1"/>
  <c r="C29" s="1"/>
</calcChain>
</file>

<file path=xl/sharedStrings.xml><?xml version="1.0" encoding="utf-8"?>
<sst xmlns="http://schemas.openxmlformats.org/spreadsheetml/2006/main" count="92" uniqueCount="57">
  <si>
    <t>Собранные и израсходованные денежные средства по услуге «Содержание жилья»,  дома по адресу:  Москатова, 25</t>
  </si>
  <si>
    <t>Отчетный период</t>
  </si>
  <si>
    <t>Начислено</t>
  </si>
  <si>
    <t>Получено</t>
  </si>
  <si>
    <t xml:space="preserve">         за -1й квартал 2024г.</t>
  </si>
  <si>
    <t>январь</t>
  </si>
  <si>
    <t>февраль</t>
  </si>
  <si>
    <t>март</t>
  </si>
  <si>
    <t xml:space="preserve">         за -2й квартал 2024г.</t>
  </si>
  <si>
    <t>апрель</t>
  </si>
  <si>
    <t>май</t>
  </si>
  <si>
    <t>июнь</t>
  </si>
  <si>
    <t xml:space="preserve">         за -3й квартал 2023г.</t>
  </si>
  <si>
    <t>июль</t>
  </si>
  <si>
    <t>август</t>
  </si>
  <si>
    <t>сентябрь</t>
  </si>
  <si>
    <t xml:space="preserve">         за -4й квартал 2023г.</t>
  </si>
  <si>
    <t>октябрь</t>
  </si>
  <si>
    <t>ноябрь</t>
  </si>
  <si>
    <t>декабрь</t>
  </si>
  <si>
    <t>Дата составления</t>
  </si>
  <si>
    <t>Наименование работы</t>
  </si>
  <si>
    <t>Сумма, руб</t>
  </si>
  <si>
    <t>услуги ООО "ЕИРЦ" и банков по начислению и сборам коммунальных платежей составляют 3,4 % ежемесячно</t>
  </si>
  <si>
    <t>аварийное обслуживание общего имущества МКД</t>
  </si>
  <si>
    <t>ИТОГО по содержанию жилья:</t>
  </si>
  <si>
    <t>Общая стоимость проведенных работ</t>
  </si>
  <si>
    <t>Сальдо:</t>
  </si>
  <si>
    <t>Перевод средств с ООО "УК"Комфортная среда"</t>
  </si>
  <si>
    <t>сентябрь 2024</t>
  </si>
  <si>
    <t>Замена комплектующих (катушка с проводами в сборе ПРЭМ-50 и неисправной платы)</t>
  </si>
  <si>
    <t>Периодическая поверка: ВКТ, ПРЭМ</t>
  </si>
  <si>
    <t>ЦСМ</t>
  </si>
  <si>
    <t>Замена таблички</t>
  </si>
  <si>
    <t>Демонтаж, монтаж приборов узла учета</t>
  </si>
  <si>
    <t>Уборка территории</t>
  </si>
  <si>
    <t>октябрь 2024</t>
  </si>
  <si>
    <t>Замена светильников ( 3под.. 2, 5 эт.)</t>
  </si>
  <si>
    <t>ноябрь 2024</t>
  </si>
  <si>
    <t>Приобретение материалов для дворника</t>
  </si>
  <si>
    <t>Ремонт отопления (лежак в подвале)</t>
  </si>
  <si>
    <t>Промазка швов в кровле (кв. 69)</t>
  </si>
  <si>
    <t>декабрь 2024</t>
  </si>
  <si>
    <t>приобретение материалов для противогололедных мероприятий</t>
  </si>
  <si>
    <t>Техническое диагностирование ВДГО (108 кв.)</t>
  </si>
  <si>
    <t xml:space="preserve">Директор УК "Времена года"                                                </t>
  </si>
  <si>
    <t xml:space="preserve">         за -1й квартал 2025г.</t>
  </si>
  <si>
    <t xml:space="preserve">         за -2й квартал 2025г.</t>
  </si>
  <si>
    <t xml:space="preserve">         за -3й квартал 2025г.</t>
  </si>
  <si>
    <t xml:space="preserve">         за -4й квартал 2025г.</t>
  </si>
  <si>
    <t>Перевод средств с 2024 г.</t>
  </si>
  <si>
    <t>уборка лест. Клетей 1000 в мес. в гидравлику</t>
  </si>
  <si>
    <t>уборка тер-ии 2000 в мес. в гидравлику</t>
  </si>
  <si>
    <t>Замена прожектора (под.1) и свет-ов (эт. 2, 3)</t>
  </si>
  <si>
    <t>январь 2025</t>
  </si>
  <si>
    <t>Закраска надписей</t>
  </si>
  <si>
    <t>Поверка и пробивка вентканалов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</si>
</sst>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rgb="FF191919"/>
      <name val="Times New Roman"/>
      <family val="1"/>
      <charset val="204"/>
    </font>
    <font>
      <b/>
      <sz val="14"/>
      <color rgb="FF191919"/>
      <name val="Times New Roman"/>
      <family val="1"/>
      <charset val="204"/>
    </font>
    <font>
      <i/>
      <sz val="11"/>
      <color rgb="FF191919"/>
      <name val="Times New Roman"/>
      <family val="1"/>
      <charset val="204"/>
    </font>
    <font>
      <b/>
      <sz val="12"/>
      <color rgb="FF191919"/>
      <name val="Times New Roman"/>
      <family val="1"/>
      <charset val="204"/>
    </font>
    <font>
      <sz val="12"/>
      <color rgb="FF19191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D50"/>
  <sheetViews>
    <sheetView topLeftCell="A32" workbookViewId="0">
      <selection activeCell="C48" sqref="C48"/>
    </sheetView>
  </sheetViews>
  <sheetFormatPr defaultRowHeight="15"/>
  <cols>
    <col min="1" max="1" width="13.5703125" customWidth="1"/>
    <col min="2" max="2" width="58.140625" customWidth="1"/>
    <col min="3" max="3" width="15.28515625" customWidth="1"/>
    <col min="4" max="4" width="10.42578125" customWidth="1"/>
  </cols>
  <sheetData>
    <row r="1" spans="1:4" ht="45.75" customHeight="1">
      <c r="A1" s="26" t="s">
        <v>0</v>
      </c>
      <c r="B1" s="27"/>
      <c r="C1" s="28"/>
    </row>
    <row r="2" spans="1:4" ht="37.5">
      <c r="A2" s="4" t="s">
        <v>1</v>
      </c>
      <c r="B2" s="4" t="s">
        <v>2</v>
      </c>
      <c r="C2" s="4" t="s">
        <v>3</v>
      </c>
    </row>
    <row r="3" spans="1:4" ht="18.75" hidden="1">
      <c r="A3" s="29" t="s">
        <v>4</v>
      </c>
      <c r="B3" s="30"/>
      <c r="C3" s="31"/>
    </row>
    <row r="4" spans="1:4" ht="18.75" hidden="1">
      <c r="A4" s="2" t="s">
        <v>5</v>
      </c>
      <c r="B4" s="3"/>
      <c r="C4" s="7"/>
    </row>
    <row r="5" spans="1:4" ht="18.75" hidden="1">
      <c r="A5" s="2" t="s">
        <v>6</v>
      </c>
      <c r="B5" s="3"/>
      <c r="C5" s="2"/>
    </row>
    <row r="6" spans="1:4" ht="18.75" hidden="1">
      <c r="A6" s="2" t="s">
        <v>7</v>
      </c>
      <c r="B6" s="3"/>
      <c r="C6" s="2"/>
    </row>
    <row r="7" spans="1:4" ht="18.75" hidden="1">
      <c r="A7" s="29" t="s">
        <v>8</v>
      </c>
      <c r="B7" s="30"/>
      <c r="C7" s="31"/>
    </row>
    <row r="8" spans="1:4" ht="18.75" hidden="1">
      <c r="A8" s="2" t="s">
        <v>9</v>
      </c>
      <c r="B8" s="3"/>
      <c r="C8" s="7"/>
    </row>
    <row r="9" spans="1:4" ht="18.75" hidden="1">
      <c r="A9" s="2" t="s">
        <v>10</v>
      </c>
      <c r="B9" s="3"/>
      <c r="C9" s="3"/>
    </row>
    <row r="10" spans="1:4" ht="18.75" hidden="1">
      <c r="A10" s="2" t="s">
        <v>11</v>
      </c>
      <c r="B10" s="3"/>
      <c r="C10" s="2"/>
    </row>
    <row r="11" spans="1:4" ht="18.75">
      <c r="A11" s="29" t="s">
        <v>12</v>
      </c>
      <c r="B11" s="30"/>
      <c r="C11" s="31"/>
    </row>
    <row r="12" spans="1:4" ht="18.75">
      <c r="A12" s="2" t="s">
        <v>13</v>
      </c>
      <c r="B12" s="2"/>
      <c r="C12" s="7"/>
    </row>
    <row r="13" spans="1:4" ht="18.75">
      <c r="A13" s="2" t="s">
        <v>14</v>
      </c>
      <c r="B13" s="3"/>
      <c r="C13" s="2"/>
    </row>
    <row r="14" spans="1:4" ht="18.75">
      <c r="A14" s="2" t="s">
        <v>15</v>
      </c>
      <c r="B14" s="3">
        <f>59184.67</f>
        <v>59184.67</v>
      </c>
      <c r="C14" s="2">
        <v>2713.34</v>
      </c>
      <c r="D14">
        <v>5615.4</v>
      </c>
    </row>
    <row r="15" spans="1:4" ht="18.75">
      <c r="A15" s="29" t="s">
        <v>16</v>
      </c>
      <c r="B15" s="30"/>
      <c r="C15" s="31"/>
    </row>
    <row r="16" spans="1:4" ht="18.75">
      <c r="A16" s="2" t="s">
        <v>17</v>
      </c>
      <c r="B16" s="2">
        <f>59184.67</f>
        <v>59184.67</v>
      </c>
      <c r="C16" s="7">
        <v>55470.42</v>
      </c>
      <c r="D16">
        <v>115485.7</v>
      </c>
    </row>
    <row r="17" spans="1:4" ht="18.75">
      <c r="A17" s="2" t="s">
        <v>18</v>
      </c>
      <c r="B17" s="3">
        <f>59184.67</f>
        <v>59184.67</v>
      </c>
      <c r="C17" s="3">
        <v>55151.47</v>
      </c>
      <c r="D17">
        <v>119929.98</v>
      </c>
    </row>
    <row r="18" spans="1:4" ht="18.75">
      <c r="A18" s="2" t="s">
        <v>19</v>
      </c>
      <c r="B18" s="3">
        <f>59184.67</f>
        <v>59184.67</v>
      </c>
      <c r="C18" s="2">
        <v>63800.160000000003</v>
      </c>
      <c r="D18">
        <v>135198.32</v>
      </c>
    </row>
    <row r="19" spans="1:4" ht="18.75">
      <c r="A19" s="32" t="s">
        <v>28</v>
      </c>
      <c r="B19" s="32"/>
      <c r="C19" s="22">
        <v>0</v>
      </c>
    </row>
    <row r="20" spans="1:4" ht="18.75">
      <c r="A20" s="8"/>
      <c r="B20" s="9"/>
      <c r="C20" s="10"/>
    </row>
    <row r="21" spans="1:4" ht="47.25">
      <c r="A21" s="12" t="s">
        <v>20</v>
      </c>
      <c r="B21" s="12" t="s">
        <v>21</v>
      </c>
      <c r="C21" s="12" t="s">
        <v>22</v>
      </c>
    </row>
    <row r="22" spans="1:4" ht="18.75">
      <c r="A22" s="24"/>
      <c r="B22" s="24"/>
      <c r="C22" s="24"/>
    </row>
    <row r="23" spans="1:4" ht="37.5" customHeight="1">
      <c r="A23" s="14" t="s">
        <v>29</v>
      </c>
      <c r="B23" s="15" t="s">
        <v>23</v>
      </c>
      <c r="C23" s="13">
        <f>D14*3.4%</f>
        <v>190.92359999999999</v>
      </c>
    </row>
    <row r="24" spans="1:4" ht="18.75">
      <c r="A24" s="17">
        <v>45536</v>
      </c>
      <c r="B24" s="15" t="s">
        <v>24</v>
      </c>
      <c r="C24" s="13">
        <f>9642+16070</f>
        <v>25712</v>
      </c>
    </row>
    <row r="25" spans="1:4" ht="18.75">
      <c r="A25" s="17"/>
      <c r="B25" s="15" t="s">
        <v>31</v>
      </c>
      <c r="C25" s="13">
        <f>9568.8+12045.6+2120.4</f>
        <v>23734.800000000003</v>
      </c>
      <c r="D25" s="1" t="s">
        <v>32</v>
      </c>
    </row>
    <row r="26" spans="1:4" ht="31.5">
      <c r="A26" s="17"/>
      <c r="B26" s="15" t="s">
        <v>30</v>
      </c>
      <c r="C26" s="13">
        <f>6136.76+11030.27</f>
        <v>17167.03</v>
      </c>
      <c r="D26" s="1" t="s">
        <v>32</v>
      </c>
    </row>
    <row r="27" spans="1:4" s="1" customFormat="1" ht="18.75">
      <c r="A27" s="17">
        <v>45545</v>
      </c>
      <c r="B27" s="15" t="s">
        <v>33</v>
      </c>
      <c r="C27" s="13">
        <v>1933.01</v>
      </c>
    </row>
    <row r="28" spans="1:4" s="1" customFormat="1" ht="18.75">
      <c r="A28" s="17">
        <v>45559</v>
      </c>
      <c r="B28" s="15" t="s">
        <v>34</v>
      </c>
      <c r="C28" s="13">
        <v>8319.2000000000007</v>
      </c>
    </row>
    <row r="29" spans="1:4" ht="18.75">
      <c r="A29" s="17"/>
      <c r="B29" s="15" t="s">
        <v>35</v>
      </c>
      <c r="C29" s="13">
        <v>2000</v>
      </c>
    </row>
    <row r="30" spans="1:4" s="1" customFormat="1" ht="32.25">
      <c r="A30" s="14" t="s">
        <v>36</v>
      </c>
      <c r="B30" s="15" t="s">
        <v>23</v>
      </c>
      <c r="C30" s="13">
        <f>D16*3.4%</f>
        <v>3926.5138000000002</v>
      </c>
    </row>
    <row r="31" spans="1:4" s="1" customFormat="1" ht="18.75">
      <c r="A31" s="17">
        <v>45566</v>
      </c>
      <c r="B31" s="15" t="s">
        <v>24</v>
      </c>
      <c r="C31" s="13">
        <f>9642+16070</f>
        <v>25712</v>
      </c>
    </row>
    <row r="32" spans="1:4" s="1" customFormat="1" ht="18.75">
      <c r="A32" s="17">
        <v>45582</v>
      </c>
      <c r="B32" s="15" t="s">
        <v>37</v>
      </c>
      <c r="C32" s="13">
        <v>2281.81</v>
      </c>
    </row>
    <row r="33" spans="1:3" s="1" customFormat="1" ht="18.75">
      <c r="A33" s="17"/>
      <c r="B33" s="15" t="s">
        <v>35</v>
      </c>
      <c r="C33" s="13">
        <v>2000</v>
      </c>
    </row>
    <row r="34" spans="1:3" s="1" customFormat="1" ht="37.5" customHeight="1">
      <c r="A34" s="14" t="s">
        <v>38</v>
      </c>
      <c r="B34" s="15" t="s">
        <v>23</v>
      </c>
      <c r="C34" s="13">
        <f>D17*3.4%</f>
        <v>4077.6193200000002</v>
      </c>
    </row>
    <row r="35" spans="1:3" s="1" customFormat="1" ht="18.75">
      <c r="A35" s="17">
        <v>45597</v>
      </c>
      <c r="B35" s="15" t="s">
        <v>24</v>
      </c>
      <c r="C35" s="13">
        <f>9642+16070</f>
        <v>25712</v>
      </c>
    </row>
    <row r="36" spans="1:3" s="1" customFormat="1" ht="18.75">
      <c r="A36" s="17"/>
      <c r="B36" s="15" t="s">
        <v>39</v>
      </c>
      <c r="C36" s="13">
        <v>1489.98</v>
      </c>
    </row>
    <row r="37" spans="1:3" s="1" customFormat="1" ht="18.75">
      <c r="A37" s="17">
        <v>45609</v>
      </c>
      <c r="B37" s="15" t="s">
        <v>40</v>
      </c>
      <c r="C37" s="13">
        <v>19799.14</v>
      </c>
    </row>
    <row r="38" spans="1:3" s="1" customFormat="1" ht="18.75">
      <c r="A38" s="17">
        <v>45610</v>
      </c>
      <c r="B38" s="15" t="s">
        <v>44</v>
      </c>
      <c r="C38" s="13">
        <v>27000</v>
      </c>
    </row>
    <row r="39" spans="1:3" s="1" customFormat="1" ht="18.75">
      <c r="A39" s="17">
        <v>45617</v>
      </c>
      <c r="B39" s="15" t="s">
        <v>41</v>
      </c>
      <c r="C39" s="13">
        <v>4494.3500000000004</v>
      </c>
    </row>
    <row r="40" spans="1:3" s="1" customFormat="1" ht="18.75">
      <c r="A40" s="17"/>
      <c r="B40" s="15" t="s">
        <v>35</v>
      </c>
      <c r="C40" s="13">
        <v>2000</v>
      </c>
    </row>
    <row r="41" spans="1:3" s="1" customFormat="1" ht="39.75" customHeight="1">
      <c r="A41" s="14" t="s">
        <v>42</v>
      </c>
      <c r="B41" s="15" t="s">
        <v>23</v>
      </c>
      <c r="C41" s="13">
        <f>D18*3.4%</f>
        <v>4596.7428800000007</v>
      </c>
    </row>
    <row r="42" spans="1:3" s="1" customFormat="1" ht="18.75">
      <c r="A42" s="17">
        <v>45627</v>
      </c>
      <c r="B42" s="15" t="s">
        <v>24</v>
      </c>
      <c r="C42" s="13">
        <f>9642+16070</f>
        <v>25712</v>
      </c>
    </row>
    <row r="43" spans="1:3" s="1" customFormat="1" ht="31.5">
      <c r="A43" s="17"/>
      <c r="B43" s="15" t="s">
        <v>43</v>
      </c>
      <c r="C43" s="13">
        <v>651</v>
      </c>
    </row>
    <row r="44" spans="1:3" s="1" customFormat="1" ht="18.75">
      <c r="A44" s="17">
        <v>45652</v>
      </c>
      <c r="B44" s="15" t="s">
        <v>53</v>
      </c>
      <c r="C44" s="13">
        <v>4001.44</v>
      </c>
    </row>
    <row r="45" spans="1:3" s="1" customFormat="1" ht="18.75">
      <c r="A45" s="17"/>
      <c r="B45" s="15" t="s">
        <v>35</v>
      </c>
      <c r="C45" s="13">
        <v>2000</v>
      </c>
    </row>
    <row r="46" spans="1:3" ht="18.75">
      <c r="A46" s="20"/>
      <c r="B46" s="18" t="s">
        <v>25</v>
      </c>
      <c r="C46" s="21">
        <f>C14+C16+C17+C18+C19</f>
        <v>177135.39</v>
      </c>
    </row>
    <row r="47" spans="1:3" ht="18.75">
      <c r="A47" s="16"/>
      <c r="B47" s="19" t="s">
        <v>26</v>
      </c>
      <c r="C47" s="11">
        <f>C23+C24+C25+C26+C27+C28+C29+C30+C31+C32+C33+C34+C35+C36+C37+C38+C39+C40+C41+C42+C43+C44++C45</f>
        <v>234511.55959999998</v>
      </c>
    </row>
    <row r="48" spans="1:3" ht="18.75">
      <c r="A48" s="5"/>
      <c r="B48" s="4" t="s">
        <v>27</v>
      </c>
      <c r="C48" s="6">
        <f>C46-C47</f>
        <v>-57376.169599999965</v>
      </c>
    </row>
    <row r="49" spans="1:3">
      <c r="A49" s="1"/>
      <c r="B49" s="1"/>
      <c r="C49" s="1"/>
    </row>
    <row r="50" spans="1:3" ht="18.75">
      <c r="A50" s="25" t="s">
        <v>45</v>
      </c>
      <c r="B50" s="25"/>
      <c r="C50" s="25"/>
    </row>
  </sheetData>
  <mergeCells count="8">
    <mergeCell ref="A22:C22"/>
    <mergeCell ref="A50:C50"/>
    <mergeCell ref="A1:C1"/>
    <mergeCell ref="A3:C3"/>
    <mergeCell ref="A7:C7"/>
    <mergeCell ref="A11:C11"/>
    <mergeCell ref="A15:C15"/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E31"/>
  <sheetViews>
    <sheetView tabSelected="1" workbookViewId="0">
      <selection activeCell="C29" sqref="C29"/>
    </sheetView>
  </sheetViews>
  <sheetFormatPr defaultRowHeight="15"/>
  <cols>
    <col min="1" max="1" width="14.5703125" customWidth="1"/>
    <col min="2" max="2" width="50.42578125" customWidth="1"/>
    <col min="3" max="3" width="13.7109375" customWidth="1"/>
  </cols>
  <sheetData>
    <row r="1" spans="1:4" ht="46.5" customHeight="1">
      <c r="A1" s="26" t="s">
        <v>0</v>
      </c>
      <c r="B1" s="27"/>
      <c r="C1" s="28"/>
    </row>
    <row r="2" spans="1:4" ht="41.25" customHeight="1">
      <c r="A2" s="4" t="s">
        <v>1</v>
      </c>
      <c r="B2" s="4" t="s">
        <v>2</v>
      </c>
      <c r="C2" s="4" t="s">
        <v>3</v>
      </c>
    </row>
    <row r="3" spans="1:4" ht="18.75">
      <c r="A3" s="29" t="s">
        <v>46</v>
      </c>
      <c r="B3" s="30"/>
      <c r="C3" s="31"/>
    </row>
    <row r="4" spans="1:4" ht="18.75">
      <c r="A4" s="2" t="s">
        <v>5</v>
      </c>
      <c r="B4" s="3">
        <f>59184.67</f>
        <v>59184.67</v>
      </c>
      <c r="C4" s="7">
        <v>52843.07</v>
      </c>
      <c r="D4">
        <v>103283.6</v>
      </c>
    </row>
    <row r="5" spans="1:4" ht="18.75">
      <c r="A5" s="2" t="s">
        <v>6</v>
      </c>
      <c r="B5" s="3"/>
      <c r="C5" s="2"/>
    </row>
    <row r="6" spans="1:4" ht="18.75">
      <c r="A6" s="2" t="s">
        <v>7</v>
      </c>
      <c r="B6" s="3"/>
      <c r="C6" s="2"/>
    </row>
    <row r="7" spans="1:4" ht="18.75" hidden="1">
      <c r="A7" s="29" t="s">
        <v>47</v>
      </c>
      <c r="B7" s="30"/>
      <c r="C7" s="31"/>
    </row>
    <row r="8" spans="1:4" ht="18.75" hidden="1">
      <c r="A8" s="2" t="s">
        <v>9</v>
      </c>
      <c r="B8" s="3"/>
      <c r="C8" s="7"/>
    </row>
    <row r="9" spans="1:4" ht="18.75" hidden="1">
      <c r="A9" s="2" t="s">
        <v>10</v>
      </c>
      <c r="B9" s="3"/>
      <c r="C9" s="3"/>
    </row>
    <row r="10" spans="1:4" ht="18.75" hidden="1">
      <c r="A10" s="2" t="s">
        <v>11</v>
      </c>
      <c r="B10" s="3"/>
      <c r="C10" s="2"/>
    </row>
    <row r="11" spans="1:4" ht="18.75" hidden="1">
      <c r="A11" s="29" t="s">
        <v>48</v>
      </c>
      <c r="B11" s="30"/>
      <c r="C11" s="31"/>
    </row>
    <row r="12" spans="1:4" ht="18.75" hidden="1">
      <c r="A12" s="2" t="s">
        <v>13</v>
      </c>
      <c r="B12" s="2"/>
      <c r="C12" s="7"/>
    </row>
    <row r="13" spans="1:4" ht="18.75" hidden="1">
      <c r="A13" s="2" t="s">
        <v>14</v>
      </c>
      <c r="B13" s="3"/>
      <c r="C13" s="2"/>
    </row>
    <row r="14" spans="1:4" ht="18.75" hidden="1">
      <c r="A14" s="2" t="s">
        <v>15</v>
      </c>
      <c r="B14" s="3"/>
      <c r="C14" s="2"/>
    </row>
    <row r="15" spans="1:4" ht="18.75" hidden="1">
      <c r="A15" s="29" t="s">
        <v>49</v>
      </c>
      <c r="B15" s="30"/>
      <c r="C15" s="31"/>
    </row>
    <row r="16" spans="1:4" ht="18.75" hidden="1">
      <c r="A16" s="2" t="s">
        <v>17</v>
      </c>
      <c r="B16" s="2"/>
      <c r="C16" s="7"/>
    </row>
    <row r="17" spans="1:5" ht="18.75" hidden="1">
      <c r="A17" s="2" t="s">
        <v>18</v>
      </c>
      <c r="B17" s="3"/>
      <c r="C17" s="3"/>
    </row>
    <row r="18" spans="1:5" ht="18.75" hidden="1">
      <c r="A18" s="2" t="s">
        <v>19</v>
      </c>
      <c r="B18" s="3"/>
      <c r="C18" s="2"/>
    </row>
    <row r="19" spans="1:5" ht="18.75">
      <c r="A19" s="32" t="s">
        <v>50</v>
      </c>
      <c r="B19" s="32"/>
      <c r="C19" s="22">
        <f>'2024'!C48</f>
        <v>-57376.169599999965</v>
      </c>
    </row>
    <row r="20" spans="1:5" ht="18.75">
      <c r="A20" s="8"/>
      <c r="B20" s="9"/>
      <c r="C20" s="10"/>
    </row>
    <row r="21" spans="1:5" ht="31.5">
      <c r="A21" s="12" t="s">
        <v>20</v>
      </c>
      <c r="B21" s="12" t="s">
        <v>21</v>
      </c>
      <c r="C21" s="12" t="s">
        <v>22</v>
      </c>
    </row>
    <row r="22" spans="1:5" ht="18.75">
      <c r="A22" s="24"/>
      <c r="B22" s="24"/>
      <c r="C22" s="24"/>
    </row>
    <row r="23" spans="1:5" ht="47.25">
      <c r="A23" s="14" t="s">
        <v>54</v>
      </c>
      <c r="B23" s="15" t="s">
        <v>23</v>
      </c>
      <c r="C23" s="13">
        <f>D4*3.4%</f>
        <v>3511.6424000000006</v>
      </c>
      <c r="E23" s="1" t="s">
        <v>51</v>
      </c>
    </row>
    <row r="24" spans="1:5" ht="31.5">
      <c r="A24" s="17">
        <v>45658</v>
      </c>
      <c r="B24" s="15" t="s">
        <v>24</v>
      </c>
      <c r="C24" s="13">
        <f>9642+16070</f>
        <v>25712</v>
      </c>
      <c r="E24" s="1" t="s">
        <v>52</v>
      </c>
    </row>
    <row r="25" spans="1:5" ht="18.75">
      <c r="A25" s="17">
        <v>45678</v>
      </c>
      <c r="B25" s="15" t="s">
        <v>55</v>
      </c>
      <c r="C25" s="13">
        <v>3319.03</v>
      </c>
    </row>
    <row r="26" spans="1:5" ht="18.75">
      <c r="A26" s="17"/>
      <c r="B26" s="15" t="s">
        <v>56</v>
      </c>
      <c r="C26" s="13">
        <v>4670</v>
      </c>
    </row>
    <row r="27" spans="1:5" ht="18.75">
      <c r="A27" s="20"/>
      <c r="B27" s="23" t="s">
        <v>25</v>
      </c>
      <c r="C27" s="21">
        <f>C4+C5+C6+C8+C9+C10+C12+C13+C14+C16+C17+C18+C19</f>
        <v>-4533.099599999965</v>
      </c>
    </row>
    <row r="28" spans="1:5" ht="18.75">
      <c r="A28" s="16"/>
      <c r="B28" s="19" t="s">
        <v>26</v>
      </c>
      <c r="C28" s="11">
        <f>C23+C24+C25+C26</f>
        <v>37212.672399999996</v>
      </c>
    </row>
    <row r="29" spans="1:5" ht="18.75">
      <c r="A29" s="5"/>
      <c r="B29" s="4" t="s">
        <v>27</v>
      </c>
      <c r="C29" s="6">
        <f>C27-C28</f>
        <v>-41745.771999999961</v>
      </c>
    </row>
    <row r="30" spans="1:5">
      <c r="A30" s="1"/>
      <c r="B30" s="1"/>
      <c r="C30" s="1"/>
    </row>
    <row r="31" spans="1:5" ht="18.75">
      <c r="A31" s="25" t="s">
        <v>45</v>
      </c>
      <c r="B31" s="25"/>
      <c r="C31" s="25"/>
    </row>
  </sheetData>
  <mergeCells count="8">
    <mergeCell ref="A22:C22"/>
    <mergeCell ref="A31:C31"/>
    <mergeCell ref="A1:C1"/>
    <mergeCell ref="A3:C3"/>
    <mergeCell ref="A7:C7"/>
    <mergeCell ref="A11:C11"/>
    <mergeCell ref="A15:C15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cp:lastPrinted>2025-01-09T07:20:54Z</cp:lastPrinted>
  <dcterms:created xsi:type="dcterms:W3CDTF">2024-09-03T07:48:41Z</dcterms:created>
  <dcterms:modified xsi:type="dcterms:W3CDTF">2025-02-13T08:14:24Z</dcterms:modified>
</cp:coreProperties>
</file>